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<sst xmlns="http://schemas.openxmlformats.org/spreadsheetml/2006/main" count="12" uniqueCount="12">
  <si>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Lambda (λ, nm)</t>
  </si>
  <si>
    <t>-(1.4*Cs*λ)^(1/2)</t>
  </si>
  <si>
    <t>-(3*Cs*λ)^(1/2)</t>
  </si>
  <si>
    <t>-(5*Cs*λ)^(1/2)</t>
  </si>
  <si>
    <t>-(7*Cs*λ)^(1/2)</t>
  </si>
  <si>
    <t>Cs (mm)</t>
  </si>
  <si>
    <t xml:space="preserve">Defocus (Δf, nm) </t>
  </si>
  <si>
    <t>References</t>
  </si>
  <si>
    <t>The numbers in yellow can be replaced by the specific values of your microscope.</t>
  </si>
  <si>
    <t>page4787</t>
  </si>
  <si>
    <t>page4235</t>
  </si>
  <si>
    <t>page4787.xls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</si>
</sst>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4787.html" TargetMode="External" /><Relationship Id="rId2" Type="http://schemas.openxmlformats.org/officeDocument/2006/relationships/hyperlink" Target="http://www.globalsino.com/EM/page4235.html" TargetMode="External" /><Relationship Id="rId3" Type="http://schemas.openxmlformats.org/officeDocument/2006/relationships/hyperlink" Target="http://www.globalsino.com/EM/page478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12"/>
  <sheetViews>
    <sheetView tabSelected="1" workbookViewId="0" topLeftCell="A1">
      <selection activeCell="G22" sqref="G22"/>
    </sheetView>
  </sheetViews>
  <sheetFormatPr defaultColWidth="9.00390625" defaultRowHeight="14.25"/>
  <cols>
    <col min="4" max="5" width="20.50390625" style="0" bestFit="1" customWidth="1"/>
    <col min="6" max="6" width="11.625" style="0" bestFit="1" customWidth="1"/>
    <col min="7" max="7" width="12.875" style="0" customWidth="1"/>
    <col min="9" max="9" width="10.25390625" style="0" customWidth="1"/>
  </cols>
  <sheetData>
    <row r="2" spans="4:9" ht="14.25">
      <c r="D2" s="3" t="s">
        <v>8</v>
      </c>
      <c r="E2" s="3"/>
      <c r="F2" s="3"/>
      <c r="G2" s="3"/>
      <c r="H2" s="3"/>
      <c r="I2" s="3"/>
    </row>
    <row r="3" ht="14.25">
      <c r="F3" t="s">
        <v>7</v>
      </c>
    </row>
    <row r="4" spans="4:6" ht="14.25">
      <c r="D4" t="s">
        <v>5</v>
      </c>
      <c r="E4" s="3">
        <v>1</v>
      </c>
      <c r="F4" s="4" t="s">
        <v>10</v>
      </c>
    </row>
    <row r="5" spans="4:7" ht="14.25">
      <c r="D5" t="s">
        <v>0</v>
      </c>
      <c r="E5" s="3">
        <v>0.0025107269863527573</v>
      </c>
      <c r="F5" s="4" t="s">
        <v>9</v>
      </c>
      <c r="G5" s="4" t="s">
        <v>11</v>
      </c>
    </row>
    <row r="8" ht="14.25">
      <c r="E8" t="s">
        <v>6</v>
      </c>
    </row>
    <row r="9" spans="4:5" ht="14.25">
      <c r="D9" s="1" t="s">
        <v>1</v>
      </c>
      <c r="E9" s="2">
        <f>-((1.4*E4*(10^(-3))*E5*(10^(-9)))^(1/2))*(10^(9))</f>
        <v>-59.287585385929326</v>
      </c>
    </row>
    <row r="10" spans="4:5" ht="14.25">
      <c r="D10" s="1" t="s">
        <v>2</v>
      </c>
      <c r="E10" s="2">
        <f>-((3*E4*(10^(-3))*E5*(10^(-9)))^(1/2))*(10^(9))</f>
        <v>-86.78813835460623</v>
      </c>
    </row>
    <row r="11" spans="4:5" ht="14.25">
      <c r="D11" s="1" t="s">
        <v>3</v>
      </c>
      <c r="E11" s="2">
        <f>-((5*E4*(10^(-3))*E5*(10^(-9)))^(1/2))*(10^(9))</f>
        <v>-112.0430048319117</v>
      </c>
    </row>
    <row r="12" spans="4:5" ht="14.25">
      <c r="D12" s="1" t="s">
        <v>4</v>
      </c>
      <c r="E12" s="2">
        <f>-((7*E4*(10^(-3))*E5*(10^(-9)))^(1/2))*(10^(9))</f>
        <v>-132.57107114476108</v>
      </c>
    </row>
  </sheetData>
  <hyperlinks>
    <hyperlink ref="F5" r:id="rId1" display="page4787"/>
    <hyperlink ref="F4" r:id="rId2" display="page4235"/>
    <hyperlink ref="G5" r:id="rId3" display="page4787.x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2015-04-09T03:17:18Z</dcterms:created>
  <dcterms:modified xsi:type="dcterms:W3CDTF">2015-04-09T03:49:18Z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