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835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<sst xmlns="http://schemas.openxmlformats.org/spreadsheetml/2006/main" count="30" uniqueCount="25">
  <si>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a</t>
  </si>
  <si>
    <t>Angstroms</t>
  </si>
  <si>
    <t>Angstroms</t>
  </si>
  <si>
    <t>Lambda</t>
  </si>
  <si>
    <t>h</t>
  </si>
  <si>
    <t>k</t>
  </si>
  <si>
    <t>l</t>
  </si>
  <si>
    <t>h^2+k^2+l^2</t>
  </si>
  <si>
    <t>1/(d^2)</t>
  </si>
  <si>
    <t>d</t>
  </si>
  <si>
    <t>sin(θ)</t>
  </si>
  <si>
    <t>θ(rad)</t>
  </si>
  <si>
    <t>2θ(deg)</t>
  </si>
  <si>
    <t>n</t>
  </si>
  <si>
    <t>See page3882</t>
  </si>
  <si>
    <t>The numbers in yellow need to be modified depending on your specific experimental conditions.</t>
  </si>
  <si>
    <t>nλ = 2d sinθ</t>
  </si>
  <si>
    <t>page3547</t>
  </si>
  <si>
    <t>page3882</t>
  </si>
  <si>
    <t>Formulas applied in the calculation</t>
  </si>
  <si>
    <t>page3897</t>
  </si>
  <si>
    <t>Body centered cubic (fcc)</t>
  </si>
  <si>
    <t>Not allowed</t>
  </si>
  <si>
    <t>"Not allowed" below is labeled</t>
  </si>
  <si>
    <t>Not allowed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</si>
</sst>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20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2" fillId="4" borderId="0" xfId="20" applyFill="1" applyAlignment="1">
      <alignment vertical="center"/>
    </xf>
    <xf numFmtId="0" fontId="0" fillId="0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obalsino.com/EM/page3882.html" TargetMode="External" /><Relationship Id="rId2" Type="http://schemas.openxmlformats.org/officeDocument/2006/relationships/hyperlink" Target="http://www.globalsino.com/EM/page3547.html" TargetMode="External" /><Relationship Id="rId3" Type="http://schemas.openxmlformats.org/officeDocument/2006/relationships/hyperlink" Target="http://www.globalsino.com/EM/page3882.html" TargetMode="External" /><Relationship Id="rId4" Type="http://schemas.openxmlformats.org/officeDocument/2006/relationships/hyperlink" Target="http://www.globalsino.com/EM/page3897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workbookViewId="0" topLeftCell="A1">
      <selection activeCell="K15" sqref="K15"/>
    </sheetView>
  </sheetViews>
  <sheetFormatPr defaultColWidth="9.00390625" defaultRowHeight="14.25"/>
  <cols>
    <col min="4" max="4" width="12.00390625" style="0" customWidth="1"/>
    <col min="5" max="5" width="12.50390625" style="0" customWidth="1"/>
  </cols>
  <sheetData>
    <row r="2" spans="2:10" ht="14.25">
      <c r="B2" t="s">
        <v>21</v>
      </c>
      <c r="F2" s="5" t="s">
        <v>19</v>
      </c>
      <c r="G2" s="5"/>
      <c r="H2" s="5"/>
      <c r="I2" s="5"/>
      <c r="J2" s="5"/>
    </row>
    <row r="3" spans="2:10" ht="14.25">
      <c r="B3" t="s">
        <v>0</v>
      </c>
      <c r="C3" s="1">
        <v>5</v>
      </c>
      <c r="D3" t="s">
        <v>2</v>
      </c>
      <c r="F3" s="6" t="s">
        <v>17</v>
      </c>
      <c r="G3" s="5"/>
      <c r="H3" s="5"/>
      <c r="I3" s="5"/>
      <c r="J3" s="5"/>
    </row>
    <row r="4" spans="2:10" ht="14.25">
      <c r="B4" t="s">
        <v>13</v>
      </c>
      <c r="C4" s="3">
        <v>1</v>
      </c>
      <c r="D4" s="2" t="s">
        <v>14</v>
      </c>
      <c r="F4" s="6" t="s">
        <v>18</v>
      </c>
      <c r="G4" s="5" t="s">
        <v>16</v>
      </c>
      <c r="H4" s="5"/>
      <c r="I4" s="5"/>
      <c r="J4" s="5"/>
    </row>
    <row r="5" spans="2:10" ht="14.25">
      <c r="B5" t="s">
        <v>3</v>
      </c>
      <c r="C5" s="1">
        <v>1.5406</v>
      </c>
      <c r="D5" t="s">
        <v>1</v>
      </c>
      <c r="F5" s="6" t="s">
        <v>20</v>
      </c>
      <c r="G5" s="5" t="s">
        <v>23</v>
      </c>
      <c r="H5" s="5"/>
      <c r="I5" s="5"/>
      <c r="J5" s="5"/>
    </row>
    <row r="6" s="3" customFormat="1" ht="14.25"/>
    <row r="7" spans="2:11" ht="14.25">
      <c r="B7" s="4" t="s">
        <v>15</v>
      </c>
      <c r="C7" s="4"/>
      <c r="D7" s="4"/>
      <c r="E7" s="4"/>
      <c r="F7" s="4"/>
      <c r="G7" s="4"/>
      <c r="H7" s="4"/>
      <c r="I7" s="4"/>
      <c r="J7" s="4"/>
      <c r="K7" s="4"/>
    </row>
    <row r="9" spans="1:9" ht="14.25">
      <c r="A9" t="s">
        <v>4</v>
      </c>
      <c r="B9" t="s">
        <v>5</v>
      </c>
      <c r="C9" t="s">
        <v>6</v>
      </c>
      <c r="D9" t="s">
        <v>7</v>
      </c>
      <c r="E9" t="s">
        <v>8</v>
      </c>
      <c r="F9" t="s">
        <v>9</v>
      </c>
      <c r="G9" t="s">
        <v>10</v>
      </c>
      <c r="H9" t="s">
        <v>11</v>
      </c>
      <c r="I9" t="s">
        <v>12</v>
      </c>
    </row>
    <row r="10" spans="1:4" s="7" customFormat="1" ht="14.25">
      <c r="A10" s="7">
        <v>1</v>
      </c>
      <c r="B10" s="7">
        <v>0</v>
      </c>
      <c r="C10" s="7">
        <v>0</v>
      </c>
      <c r="D10" s="7" t="s">
        <v>24</v>
      </c>
    </row>
    <row r="11" spans="1:9" s="3" customFormat="1" ht="14.25">
      <c r="A11" s="3">
        <v>1</v>
      </c>
      <c r="B11" s="3">
        <v>1</v>
      </c>
      <c r="C11" s="3">
        <v>0</v>
      </c>
      <c r="D11" s="3">
        <f aca="true" t="shared" si="0" ref="D11:D16">A11^2+B11^2+C11^2</f>
        <v>2</v>
      </c>
      <c r="E11" s="3">
        <f aca="true" t="shared" si="1" ref="E11:E23">D11/$C$3/$C$3</f>
        <v>0.08</v>
      </c>
      <c r="F11" s="3">
        <f aca="true" t="shared" si="2" ref="F11:F23">(1/E11)^0.5</f>
        <v>3.5355339059327378</v>
      </c>
      <c r="G11" s="3">
        <f aca="true" t="shared" si="3" ref="G11:G23">$C$4*$C$5/2/F11</f>
        <v>0.21787374141919902</v>
      </c>
      <c r="H11" s="3">
        <f aca="true" t="shared" si="4" ref="H11:H23">ASIN(G11)</f>
        <v>0.21963534369277818</v>
      </c>
      <c r="I11" s="3">
        <f aca="true" t="shared" si="5" ref="I11:I23">(2*H11/3.1415926)*180</f>
        <v>25.168356880328833</v>
      </c>
    </row>
    <row r="12" spans="1:4" s="3" customFormat="1" ht="14.25">
      <c r="A12" s="3">
        <v>1</v>
      </c>
      <c r="B12" s="3">
        <v>1</v>
      </c>
      <c r="C12" s="3">
        <v>1</v>
      </c>
      <c r="D12" s="3" t="s">
        <v>22</v>
      </c>
    </row>
    <row r="13" spans="1:9" s="3" customFormat="1" ht="14.25">
      <c r="A13" s="3">
        <v>2</v>
      </c>
      <c r="B13" s="3">
        <v>0</v>
      </c>
      <c r="C13" s="3">
        <v>0</v>
      </c>
      <c r="D13" s="3">
        <f t="shared" si="0"/>
        <v>4</v>
      </c>
      <c r="E13" s="3">
        <f t="shared" si="1"/>
        <v>0.16</v>
      </c>
      <c r="F13" s="3">
        <f t="shared" si="2"/>
        <v>2.5</v>
      </c>
      <c r="G13" s="3">
        <f t="shared" si="3"/>
        <v>0.30812</v>
      </c>
      <c r="H13" s="3">
        <f t="shared" si="4"/>
        <v>0.313216253989333</v>
      </c>
      <c r="I13" s="3">
        <f t="shared" si="5"/>
        <v>35.89193946922331</v>
      </c>
    </row>
    <row r="14" spans="1:4" s="3" customFormat="1" ht="14.25">
      <c r="A14" s="3">
        <v>2</v>
      </c>
      <c r="B14" s="3">
        <v>1</v>
      </c>
      <c r="C14" s="3">
        <v>0</v>
      </c>
      <c r="D14" s="3" t="s">
        <v>22</v>
      </c>
    </row>
    <row r="15" spans="1:9" s="3" customFormat="1" ht="14.25">
      <c r="A15" s="3">
        <v>2</v>
      </c>
      <c r="B15" s="3">
        <v>1</v>
      </c>
      <c r="C15" s="3">
        <v>1</v>
      </c>
      <c r="D15" s="3">
        <f t="shared" si="0"/>
        <v>6</v>
      </c>
      <c r="E15" s="3">
        <f t="shared" si="1"/>
        <v>0.24</v>
      </c>
      <c r="F15" s="3">
        <f t="shared" si="2"/>
        <v>2.041241452319315</v>
      </c>
      <c r="G15" s="3">
        <f t="shared" si="3"/>
        <v>0.3773683897731764</v>
      </c>
      <c r="H15" s="3">
        <f t="shared" si="4"/>
        <v>0.386952927723724</v>
      </c>
      <c r="I15" s="3">
        <f t="shared" si="5"/>
        <v>44.341540013985465</v>
      </c>
    </row>
    <row r="16" spans="1:9" s="3" customFormat="1" ht="14.25">
      <c r="A16" s="3">
        <v>2</v>
      </c>
      <c r="B16" s="3">
        <v>2</v>
      </c>
      <c r="C16" s="3">
        <v>0</v>
      </c>
      <c r="D16" s="3">
        <f t="shared" si="0"/>
        <v>8</v>
      </c>
      <c r="E16" s="3">
        <f t="shared" si="1"/>
        <v>0.32</v>
      </c>
      <c r="F16" s="3">
        <f t="shared" si="2"/>
        <v>1.7677669529663689</v>
      </c>
      <c r="G16" s="3">
        <f t="shared" si="3"/>
        <v>0.43574748283839804</v>
      </c>
      <c r="H16" s="3">
        <f t="shared" si="4"/>
        <v>0.4508685828410333</v>
      </c>
      <c r="I16" s="3">
        <f t="shared" si="5"/>
        <v>51.665734704993895</v>
      </c>
    </row>
    <row r="17" spans="1:4" s="3" customFormat="1" ht="14.25">
      <c r="A17" s="3">
        <v>3</v>
      </c>
      <c r="B17" s="3">
        <v>0</v>
      </c>
      <c r="C17" s="3">
        <v>0</v>
      </c>
      <c r="D17" s="3" t="s">
        <v>22</v>
      </c>
    </row>
    <row r="18" spans="1:4" s="3" customFormat="1" ht="14.25">
      <c r="A18" s="3">
        <v>2</v>
      </c>
      <c r="B18" s="3">
        <v>2</v>
      </c>
      <c r="C18" s="3">
        <v>1</v>
      </c>
      <c r="D18" s="3" t="s">
        <v>22</v>
      </c>
    </row>
    <row r="19" spans="1:9" s="3" customFormat="1" ht="14.25">
      <c r="A19" s="3">
        <v>3</v>
      </c>
      <c r="B19" s="3">
        <v>1</v>
      </c>
      <c r="C19" s="3">
        <v>0</v>
      </c>
      <c r="D19" s="3">
        <f>A19^2+B19^2+C19^2</f>
        <v>10</v>
      </c>
      <c r="E19" s="3">
        <f t="shared" si="1"/>
        <v>0.4</v>
      </c>
      <c r="F19" s="3">
        <f t="shared" si="2"/>
        <v>1.5811388300841898</v>
      </c>
      <c r="G19" s="3">
        <f t="shared" si="3"/>
        <v>0.4871804963255405</v>
      </c>
      <c r="H19" s="3">
        <f t="shared" si="4"/>
        <v>0.5088582768635159</v>
      </c>
      <c r="I19" s="3">
        <f t="shared" si="5"/>
        <v>58.31086426383413</v>
      </c>
    </row>
    <row r="20" spans="1:4" s="3" customFormat="1" ht="14.25">
      <c r="A20" s="3">
        <v>3</v>
      </c>
      <c r="B20" s="3">
        <v>1</v>
      </c>
      <c r="C20" s="3">
        <v>1</v>
      </c>
      <c r="D20" s="3" t="s">
        <v>22</v>
      </c>
    </row>
    <row r="21" spans="1:9" s="3" customFormat="1" ht="14.25">
      <c r="A21" s="3">
        <v>2</v>
      </c>
      <c r="B21" s="3">
        <v>2</v>
      </c>
      <c r="C21" s="3">
        <v>2</v>
      </c>
      <c r="D21" s="3">
        <f>A21^2+B21^2+C21^2</f>
        <v>12</v>
      </c>
      <c r="E21" s="3">
        <f t="shared" si="1"/>
        <v>0.48</v>
      </c>
      <c r="F21" s="3">
        <f t="shared" si="2"/>
        <v>1.4433756729740645</v>
      </c>
      <c r="G21" s="3">
        <f t="shared" si="3"/>
        <v>0.5336794948281224</v>
      </c>
      <c r="H21" s="3">
        <f t="shared" si="4"/>
        <v>0.5629455175744932</v>
      </c>
      <c r="I21" s="3">
        <f t="shared" si="5"/>
        <v>64.50880560605393</v>
      </c>
    </row>
    <row r="22" spans="1:4" s="3" customFormat="1" ht="14.25">
      <c r="A22" s="3">
        <v>3</v>
      </c>
      <c r="B22" s="3">
        <v>2</v>
      </c>
      <c r="C22" s="3">
        <v>0</v>
      </c>
      <c r="D22" s="3" t="s">
        <v>22</v>
      </c>
    </row>
    <row r="23" spans="1:9" ht="14.25">
      <c r="A23">
        <v>3</v>
      </c>
      <c r="B23">
        <v>2</v>
      </c>
      <c r="C23">
        <v>1</v>
      </c>
      <c r="D23">
        <f>A23^2+B23^2+C23^2</f>
        <v>14</v>
      </c>
      <c r="E23">
        <f t="shared" si="1"/>
        <v>0.5599999999999999</v>
      </c>
      <c r="F23">
        <f t="shared" si="2"/>
        <v>1.3363062095621219</v>
      </c>
      <c r="G23">
        <f t="shared" si="3"/>
        <v>0.5764397370063934</v>
      </c>
      <c r="H23">
        <f t="shared" si="4"/>
        <v>0.6143649781517999</v>
      </c>
      <c r="I23">
        <f t="shared" si="5"/>
        <v>70.40104185840264</v>
      </c>
    </row>
  </sheetData>
  <hyperlinks>
    <hyperlink ref="D4" r:id="rId1" display="See page3882"/>
    <hyperlink ref="F3" r:id="rId2" display="page3547"/>
    <hyperlink ref="F4" r:id="rId3" display="page3882"/>
    <hyperlink ref="F5" r:id="rId4" display="page3897"/>
  </hyperlinks>
  <printOptions/>
  <pageMargins left="0.75" right="0.75" top="1" bottom="1" header="0.5" footer="0.5"/>
  <pageSetup horizontalDpi="1200" verticalDpi="12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</dc:creator>
  <cp:keywords/>
  <dc:description/>
  <cp:lastModifiedBy>dgf</cp:lastModifiedBy>
  <dcterms:created xsi:type="dcterms:W3CDTF">2015-01-01T06:55:36Z</dcterms:created>
  <dcterms:modified xsi:type="dcterms:W3CDTF">2015-01-01T08:32:28Z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