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<sst xmlns="http://schemas.openxmlformats.org/spreadsheetml/2006/main" count="21" uniqueCount="21">
  <si>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Primitive cubic</t>
  </si>
  <si>
    <t>a</t>
  </si>
  <si>
    <t>Angstroms</t>
  </si>
  <si>
    <t>Angstroms</t>
  </si>
  <si>
    <t>Lambda</t>
  </si>
  <si>
    <t>h</t>
  </si>
  <si>
    <t>k</t>
  </si>
  <si>
    <t>l</t>
  </si>
  <si>
    <t>h^2+k^2+l^2</t>
  </si>
  <si>
    <t>1/(d^2)</t>
  </si>
  <si>
    <t>d</t>
  </si>
  <si>
    <t>sin(θ)</t>
  </si>
  <si>
    <t>θ(rad)</t>
  </si>
  <si>
    <t>2θ(deg)</t>
  </si>
  <si>
    <t>n</t>
  </si>
  <si>
    <t>See page3882</t>
  </si>
  <si>
    <t>The numbers in yellow need to be modified depending on your specific experimental conditions.</t>
  </si>
  <si>
    <t>nλ = 2d sinθ</t>
  </si>
  <si>
    <t>page3547</t>
  </si>
  <si>
    <t>page3882</t>
  </si>
  <si>
    <t>Formulas applied in the calculation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</si>
</sst>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20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2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balsino.com/EM/page3882.html" TargetMode="External" /><Relationship Id="rId2" Type="http://schemas.openxmlformats.org/officeDocument/2006/relationships/hyperlink" Target="http://www.globalsino.com/EM/page3547.html" TargetMode="External" /><Relationship Id="rId3" Type="http://schemas.openxmlformats.org/officeDocument/2006/relationships/hyperlink" Target="http://www.globalsino.com/EM/page388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E26" sqref="E26"/>
    </sheetView>
  </sheetViews>
  <sheetFormatPr defaultColWidth="9.00390625" defaultRowHeight="14.25"/>
  <cols>
    <col min="4" max="4" width="12.00390625" style="0" customWidth="1"/>
    <col min="5" max="5" width="12.50390625" style="0" customWidth="1"/>
  </cols>
  <sheetData>
    <row r="2" spans="2:9" ht="14.25">
      <c r="B2" t="s">
        <v>0</v>
      </c>
      <c r="F2" s="5" t="s">
        <v>20</v>
      </c>
      <c r="G2" s="5"/>
      <c r="H2" s="5"/>
      <c r="I2" s="5"/>
    </row>
    <row r="3" spans="2:9" ht="14.25">
      <c r="B3" t="s">
        <v>1</v>
      </c>
      <c r="C3" s="1">
        <v>5</v>
      </c>
      <c r="D3" t="s">
        <v>3</v>
      </c>
      <c r="F3" s="6" t="s">
        <v>18</v>
      </c>
      <c r="G3" s="5"/>
      <c r="H3" s="5"/>
      <c r="I3" s="5"/>
    </row>
    <row r="4" spans="2:9" ht="14.25">
      <c r="B4" t="s">
        <v>14</v>
      </c>
      <c r="C4" s="3">
        <v>1</v>
      </c>
      <c r="D4" s="2" t="s">
        <v>15</v>
      </c>
      <c r="F4" s="6" t="s">
        <v>19</v>
      </c>
      <c r="G4" s="5" t="s">
        <v>17</v>
      </c>
      <c r="H4" s="5"/>
      <c r="I4" s="5"/>
    </row>
    <row r="5" spans="2:4" ht="14.25">
      <c r="B5" t="s">
        <v>4</v>
      </c>
      <c r="C5" s="1">
        <v>1.5406</v>
      </c>
      <c r="D5" t="s">
        <v>2</v>
      </c>
    </row>
    <row r="6" s="3" customFormat="1" ht="14.25"/>
    <row r="7" spans="2:11" ht="14.25">
      <c r="B7" s="4" t="s">
        <v>16</v>
      </c>
      <c r="C7" s="4"/>
      <c r="D7" s="4"/>
      <c r="E7" s="4"/>
      <c r="F7" s="4"/>
      <c r="G7" s="4"/>
      <c r="H7" s="4"/>
      <c r="I7" s="4"/>
      <c r="J7" s="4"/>
      <c r="K7" s="4"/>
    </row>
    <row r="9" spans="1:9" ht="14.25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</row>
    <row r="10" spans="1:9" ht="14.25">
      <c r="A10">
        <v>1</v>
      </c>
      <c r="B10">
        <v>0</v>
      </c>
      <c r="C10">
        <v>0</v>
      </c>
      <c r="D10">
        <f>A10^2+B10^2+C10^2</f>
        <v>1</v>
      </c>
      <c r="E10">
        <f aca="true" t="shared" si="0" ref="E10:E23">D10/$C$3/$C$3</f>
        <v>0.04</v>
      </c>
      <c r="F10">
        <f>(1/E10)^0.5</f>
        <v>5</v>
      </c>
      <c r="G10">
        <f aca="true" t="shared" si="1" ref="G10:G23">$C$4*$C$5/2/F10</f>
        <v>0.15406</v>
      </c>
      <c r="H10">
        <f>ASIN(G10)</f>
        <v>0.1546760248388682</v>
      </c>
      <c r="I10">
        <f>(2*H10/3.1415926)*180</f>
        <v>17.724567132604193</v>
      </c>
    </row>
    <row r="11" spans="1:9" ht="14.25">
      <c r="A11">
        <v>1</v>
      </c>
      <c r="B11">
        <v>1</v>
      </c>
      <c r="C11">
        <v>0</v>
      </c>
      <c r="D11">
        <f aca="true" t="shared" si="2" ref="D11:D17">A11^2+B11^2+C11^2</f>
        <v>2</v>
      </c>
      <c r="E11">
        <f t="shared" si="0"/>
        <v>0.08</v>
      </c>
      <c r="F11">
        <f aca="true" t="shared" si="3" ref="F11:F23">(1/E11)^0.5</f>
        <v>3.5355339059327378</v>
      </c>
      <c r="G11">
        <f t="shared" si="1"/>
        <v>0.21787374141919902</v>
      </c>
      <c r="H11">
        <f aca="true" t="shared" si="4" ref="H11:H23">ASIN(G11)</f>
        <v>0.21963534369277818</v>
      </c>
      <c r="I11">
        <f aca="true" t="shared" si="5" ref="I11:I23">(2*H11/3.1415926)*180</f>
        <v>25.168356880328833</v>
      </c>
    </row>
    <row r="12" spans="1:9" ht="14.25">
      <c r="A12">
        <v>1</v>
      </c>
      <c r="B12">
        <v>1</v>
      </c>
      <c r="C12">
        <v>1</v>
      </c>
      <c r="D12">
        <f t="shared" si="2"/>
        <v>3</v>
      </c>
      <c r="E12">
        <f t="shared" si="0"/>
        <v>0.12</v>
      </c>
      <c r="F12">
        <f t="shared" si="3"/>
        <v>2.886751345948129</v>
      </c>
      <c r="G12">
        <f t="shared" si="1"/>
        <v>0.2668397474140612</v>
      </c>
      <c r="H12">
        <f t="shared" si="4"/>
        <v>0.2701123839807746</v>
      </c>
      <c r="I12">
        <f t="shared" si="5"/>
        <v>30.952599720625404</v>
      </c>
    </row>
    <row r="13" spans="1:9" ht="14.25">
      <c r="A13">
        <v>2</v>
      </c>
      <c r="B13">
        <v>0</v>
      </c>
      <c r="C13">
        <v>0</v>
      </c>
      <c r="D13">
        <f t="shared" si="2"/>
        <v>4</v>
      </c>
      <c r="E13">
        <f t="shared" si="0"/>
        <v>0.16</v>
      </c>
      <c r="F13">
        <f t="shared" si="3"/>
        <v>2.5</v>
      </c>
      <c r="G13">
        <f t="shared" si="1"/>
        <v>0.30812</v>
      </c>
      <c r="H13">
        <f t="shared" si="4"/>
        <v>0.313216253989333</v>
      </c>
      <c r="I13">
        <f t="shared" si="5"/>
        <v>35.89193946922331</v>
      </c>
    </row>
    <row r="14" spans="1:9" ht="14.25">
      <c r="A14">
        <v>2</v>
      </c>
      <c r="B14">
        <v>1</v>
      </c>
      <c r="C14">
        <v>0</v>
      </c>
      <c r="D14">
        <f t="shared" si="2"/>
        <v>5</v>
      </c>
      <c r="E14">
        <f t="shared" si="0"/>
        <v>0.2</v>
      </c>
      <c r="F14">
        <f t="shared" si="3"/>
        <v>2.23606797749979</v>
      </c>
      <c r="G14">
        <f t="shared" si="1"/>
        <v>0.34448863261361756</v>
      </c>
      <c r="H14">
        <f t="shared" si="4"/>
        <v>0.3516940218786891</v>
      </c>
      <c r="I14">
        <f t="shared" si="5"/>
        <v>40.301166954724835</v>
      </c>
    </row>
    <row r="15" spans="1:9" ht="14.25">
      <c r="A15">
        <v>2</v>
      </c>
      <c r="B15">
        <v>1</v>
      </c>
      <c r="C15">
        <v>1</v>
      </c>
      <c r="D15">
        <f t="shared" si="2"/>
        <v>6</v>
      </c>
      <c r="E15">
        <f t="shared" si="0"/>
        <v>0.24</v>
      </c>
      <c r="F15">
        <f t="shared" si="3"/>
        <v>2.041241452319315</v>
      </c>
      <c r="G15">
        <f t="shared" si="1"/>
        <v>0.3773683897731764</v>
      </c>
      <c r="H15">
        <f t="shared" si="4"/>
        <v>0.386952927723724</v>
      </c>
      <c r="I15">
        <f t="shared" si="5"/>
        <v>44.341540013985465</v>
      </c>
    </row>
    <row r="16" spans="1:9" ht="14.25">
      <c r="A16">
        <v>2</v>
      </c>
      <c r="B16">
        <v>2</v>
      </c>
      <c r="C16">
        <v>0</v>
      </c>
      <c r="D16">
        <f t="shared" si="2"/>
        <v>8</v>
      </c>
      <c r="E16">
        <f t="shared" si="0"/>
        <v>0.32</v>
      </c>
      <c r="F16">
        <f t="shared" si="3"/>
        <v>1.7677669529663689</v>
      </c>
      <c r="G16">
        <f t="shared" si="1"/>
        <v>0.43574748283839804</v>
      </c>
      <c r="H16">
        <f t="shared" si="4"/>
        <v>0.4508685828410333</v>
      </c>
      <c r="I16">
        <f t="shared" si="5"/>
        <v>51.665734704993895</v>
      </c>
    </row>
    <row r="17" spans="1:9" ht="14.25">
      <c r="A17">
        <v>3</v>
      </c>
      <c r="B17">
        <v>0</v>
      </c>
      <c r="C17">
        <v>0</v>
      </c>
      <c r="D17">
        <f t="shared" si="2"/>
        <v>9</v>
      </c>
      <c r="E17">
        <f t="shared" si="0"/>
        <v>0.36</v>
      </c>
      <c r="F17">
        <f t="shared" si="3"/>
        <v>1.6666666666666667</v>
      </c>
      <c r="G17">
        <f t="shared" si="1"/>
        <v>0.46218</v>
      </c>
      <c r="H17">
        <f t="shared" si="4"/>
        <v>0.48045194354753556</v>
      </c>
      <c r="I17">
        <f t="shared" si="5"/>
        <v>55.055738187412594</v>
      </c>
    </row>
    <row r="18" spans="1:9" ht="14.25">
      <c r="A18">
        <v>2</v>
      </c>
      <c r="B18">
        <v>2</v>
      </c>
      <c r="C18">
        <v>1</v>
      </c>
      <c r="D18">
        <f aca="true" t="shared" si="6" ref="D18:D23">A18^2+B18^2+C18^2</f>
        <v>9</v>
      </c>
      <c r="E18">
        <f t="shared" si="0"/>
        <v>0.36</v>
      </c>
      <c r="F18">
        <f>(1/E18)^0.5</f>
        <v>1.6666666666666667</v>
      </c>
      <c r="G18">
        <f t="shared" si="1"/>
        <v>0.46218</v>
      </c>
      <c r="H18">
        <f>ASIN(G18)</f>
        <v>0.48045194354753556</v>
      </c>
      <c r="I18">
        <f>(2*H18/3.1415926)*180</f>
        <v>55.055738187412594</v>
      </c>
    </row>
    <row r="19" spans="1:9" ht="14.25">
      <c r="A19">
        <v>3</v>
      </c>
      <c r="B19">
        <v>1</v>
      </c>
      <c r="C19">
        <v>0</v>
      </c>
      <c r="D19">
        <f t="shared" si="6"/>
        <v>10</v>
      </c>
      <c r="E19">
        <f t="shared" si="0"/>
        <v>0.4</v>
      </c>
      <c r="F19">
        <f t="shared" si="3"/>
        <v>1.5811388300841898</v>
      </c>
      <c r="G19">
        <f t="shared" si="1"/>
        <v>0.4871804963255405</v>
      </c>
      <c r="H19">
        <f t="shared" si="4"/>
        <v>0.5088582768635159</v>
      </c>
      <c r="I19">
        <f t="shared" si="5"/>
        <v>58.31086426383413</v>
      </c>
    </row>
    <row r="20" spans="1:9" ht="14.25">
      <c r="A20">
        <v>3</v>
      </c>
      <c r="B20">
        <v>1</v>
      </c>
      <c r="C20">
        <v>1</v>
      </c>
      <c r="D20">
        <f t="shared" si="6"/>
        <v>11</v>
      </c>
      <c r="E20">
        <f t="shared" si="0"/>
        <v>0.44000000000000006</v>
      </c>
      <c r="F20">
        <f t="shared" si="3"/>
        <v>1.507556722888818</v>
      </c>
      <c r="G20">
        <f t="shared" si="1"/>
        <v>0.5109592152021529</v>
      </c>
      <c r="H20">
        <f t="shared" si="4"/>
        <v>0.5363002997725811</v>
      </c>
      <c r="I20">
        <f t="shared" si="5"/>
        <v>61.45548850545713</v>
      </c>
    </row>
    <row r="21" spans="1:9" ht="14.25">
      <c r="A21">
        <v>2</v>
      </c>
      <c r="B21">
        <v>2</v>
      </c>
      <c r="C21">
        <v>2</v>
      </c>
      <c r="D21">
        <f t="shared" si="6"/>
        <v>12</v>
      </c>
      <c r="E21">
        <f t="shared" si="0"/>
        <v>0.48</v>
      </c>
      <c r="F21">
        <f t="shared" si="3"/>
        <v>1.4433756729740645</v>
      </c>
      <c r="G21">
        <f t="shared" si="1"/>
        <v>0.5336794948281224</v>
      </c>
      <c r="H21">
        <f t="shared" si="4"/>
        <v>0.5629455175744932</v>
      </c>
      <c r="I21">
        <f t="shared" si="5"/>
        <v>64.50880560605393</v>
      </c>
    </row>
    <row r="22" spans="1:9" ht="14.25">
      <c r="A22">
        <v>3</v>
      </c>
      <c r="B22">
        <v>2</v>
      </c>
      <c r="C22">
        <v>0</v>
      </c>
      <c r="D22">
        <f t="shared" si="6"/>
        <v>13</v>
      </c>
      <c r="E22">
        <f t="shared" si="0"/>
        <v>0.52</v>
      </c>
      <c r="F22">
        <f t="shared" si="3"/>
        <v>1.3867504905630728</v>
      </c>
      <c r="G22">
        <f t="shared" si="1"/>
        <v>0.5554712294979822</v>
      </c>
      <c r="H22">
        <f t="shared" si="4"/>
        <v>0.5889295567610466</v>
      </c>
      <c r="I22">
        <f t="shared" si="5"/>
        <v>67.4863572170296</v>
      </c>
    </row>
    <row r="23" spans="1:9" ht="14.25">
      <c r="A23">
        <v>3</v>
      </c>
      <c r="B23">
        <v>2</v>
      </c>
      <c r="C23">
        <v>1</v>
      </c>
      <c r="D23">
        <f t="shared" si="6"/>
        <v>14</v>
      </c>
      <c r="E23">
        <f t="shared" si="0"/>
        <v>0.5599999999999999</v>
      </c>
      <c r="F23">
        <f t="shared" si="3"/>
        <v>1.3363062095621219</v>
      </c>
      <c r="G23">
        <f t="shared" si="1"/>
        <v>0.5764397370063934</v>
      </c>
      <c r="H23">
        <f t="shared" si="4"/>
        <v>0.6143649781517999</v>
      </c>
      <c r="I23">
        <f t="shared" si="5"/>
        <v>70.40104185840264</v>
      </c>
    </row>
  </sheetData>
  <hyperlinks>
    <hyperlink ref="D4" r:id="rId1" display="See page3882"/>
    <hyperlink ref="F3" r:id="rId2" display="page3547"/>
    <hyperlink ref="F4" r:id="rId3" display="page388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</dc:creator>
  <cp:keywords/>
  <dc:description/>
  <cp:lastModifiedBy>dgf</cp:lastModifiedBy>
  <dcterms:created xsi:type="dcterms:W3CDTF">2015-01-01T06:55:36Z</dcterms:created>
  <dcterms:modified xsi:type="dcterms:W3CDTF">2015-01-01T08:09:15Z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