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<sst xmlns="http://schemas.openxmlformats.org/spreadsheetml/2006/main" count="27" uniqueCount="25">
  <si>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a</t>
  </si>
  <si>
    <t>Angstroms</t>
  </si>
  <si>
    <t>Angstroms</t>
  </si>
  <si>
    <t>Lambda</t>
  </si>
  <si>
    <t>h</t>
  </si>
  <si>
    <t>k</t>
  </si>
  <si>
    <t>l</t>
  </si>
  <si>
    <t>1/(d^2)</t>
  </si>
  <si>
    <t>d</t>
  </si>
  <si>
    <t>sin(θ)</t>
  </si>
  <si>
    <t>θ(rad)</t>
  </si>
  <si>
    <t>2θ(deg)</t>
  </si>
  <si>
    <t>n</t>
  </si>
  <si>
    <t>See page3882</t>
  </si>
  <si>
    <t>The numbers in yellow need to be modified depending on your specific experimental conditions.</t>
  </si>
  <si>
    <t>nλ = 2d sinθ</t>
  </si>
  <si>
    <t>page3882</t>
  </si>
  <si>
    <t>Formulas applied in the calculation</t>
  </si>
  <si>
    <t>c</t>
  </si>
  <si>
    <t>l^2</t>
  </si>
  <si>
    <t>b</t>
  </si>
  <si>
    <t>page3552</t>
  </si>
  <si>
    <t>h^2</t>
  </si>
  <si>
    <t>k^2</t>
  </si>
  <si>
    <t>Orthorhombic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</si>
</sst>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2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20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882.html" TargetMode="External" /><Relationship Id="rId2" Type="http://schemas.openxmlformats.org/officeDocument/2006/relationships/hyperlink" Target="http://www.globalsino.com/EM/page3552.html" TargetMode="External" /><Relationship Id="rId3" Type="http://schemas.openxmlformats.org/officeDocument/2006/relationships/hyperlink" Target="http://www.globalsino.com/EM/page38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A8" sqref="A8"/>
    </sheetView>
  </sheetViews>
  <sheetFormatPr defaultColWidth="9.00390625" defaultRowHeight="14.25"/>
  <cols>
    <col min="4" max="5" width="12.00390625" style="0" customWidth="1"/>
    <col min="6" max="6" width="8.875" style="0" customWidth="1"/>
    <col min="7" max="7" width="10.125" style="0" customWidth="1"/>
  </cols>
  <sheetData>
    <row r="2" spans="2:12" ht="14.25">
      <c r="B2" t="s">
        <v>24</v>
      </c>
      <c r="H2" s="5" t="s">
        <v>17</v>
      </c>
      <c r="I2" s="5"/>
      <c r="J2" s="5"/>
      <c r="K2" s="5"/>
      <c r="L2" s="5"/>
    </row>
    <row r="3" spans="2:12" ht="14.25">
      <c r="B3" t="s">
        <v>0</v>
      </c>
      <c r="C3" s="1">
        <v>5</v>
      </c>
      <c r="D3" t="s">
        <v>2</v>
      </c>
      <c r="H3" s="6" t="s">
        <v>21</v>
      </c>
      <c r="I3" s="5"/>
      <c r="J3" s="5"/>
      <c r="K3" s="5"/>
      <c r="L3" s="5"/>
    </row>
    <row r="4" spans="2:12" ht="14.25">
      <c r="B4" t="s">
        <v>20</v>
      </c>
      <c r="C4" s="1">
        <v>6</v>
      </c>
      <c r="D4" t="s">
        <v>2</v>
      </c>
      <c r="H4" s="6" t="s">
        <v>16</v>
      </c>
      <c r="I4" s="5" t="s">
        <v>15</v>
      </c>
      <c r="J4" s="5"/>
      <c r="K4" s="5"/>
      <c r="L4" s="5"/>
    </row>
    <row r="5" spans="2:4" ht="14.25">
      <c r="B5" t="s">
        <v>18</v>
      </c>
      <c r="C5" s="1">
        <v>8</v>
      </c>
      <c r="D5" t="s">
        <v>2</v>
      </c>
    </row>
    <row r="6" spans="2:12" ht="14.25">
      <c r="B6" t="s">
        <v>12</v>
      </c>
      <c r="C6" s="3">
        <v>1</v>
      </c>
      <c r="D6" s="2" t="s">
        <v>13</v>
      </c>
      <c r="E6" s="2"/>
      <c r="F6" s="2"/>
      <c r="H6" s="3"/>
      <c r="I6" s="3"/>
      <c r="J6" s="3"/>
      <c r="K6" s="3"/>
      <c r="L6" s="3"/>
    </row>
    <row r="7" spans="2:12" ht="14.25">
      <c r="B7" t="s">
        <v>3</v>
      </c>
      <c r="C7" s="1">
        <v>1.5406</v>
      </c>
      <c r="D7" t="s">
        <v>1</v>
      </c>
      <c r="H7" s="8"/>
      <c r="I7" s="3"/>
      <c r="J7" s="3"/>
      <c r="K7" s="3"/>
      <c r="L7" s="3"/>
    </row>
    <row r="8" s="3" customFormat="1" ht="14.25"/>
    <row r="9" spans="2:13" ht="14.25">
      <c r="B9" s="4" t="s">
        <v>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11" ht="14.25">
      <c r="A11" t="s">
        <v>4</v>
      </c>
      <c r="B11" t="s">
        <v>5</v>
      </c>
      <c r="C11" t="s">
        <v>6</v>
      </c>
      <c r="D11" t="s">
        <v>22</v>
      </c>
      <c r="E11" t="s">
        <v>23</v>
      </c>
      <c r="F11" t="s">
        <v>19</v>
      </c>
      <c r="G11" t="s">
        <v>7</v>
      </c>
      <c r="H11" t="s">
        <v>8</v>
      </c>
      <c r="I11" t="s">
        <v>9</v>
      </c>
      <c r="J11" t="s">
        <v>10</v>
      </c>
      <c r="K11" t="s">
        <v>11</v>
      </c>
    </row>
    <row r="12" spans="1:11" s="7" customFormat="1" ht="14.25">
      <c r="A12" s="7">
        <v>1</v>
      </c>
      <c r="B12" s="7">
        <v>0</v>
      </c>
      <c r="C12" s="7">
        <v>0</v>
      </c>
      <c r="D12" s="7">
        <f>A12^2</f>
        <v>1</v>
      </c>
      <c r="E12" s="7">
        <f>B12^2</f>
        <v>0</v>
      </c>
      <c r="F12" s="7">
        <f>C12^2</f>
        <v>0</v>
      </c>
      <c r="G12" s="3">
        <f>(D12/$C$3/$C$3)+(E12/$C$4/$C$4)+(F12/$C$5/$C$5)</f>
        <v>0.04</v>
      </c>
      <c r="H12" s="3">
        <f>(1/G12)^0.5</f>
        <v>5</v>
      </c>
      <c r="I12" s="3">
        <f>$C$6*$C$7/2/H12</f>
        <v>0.15406</v>
      </c>
      <c r="J12" s="3">
        <f>ASIN(I12)</f>
        <v>0.1546760248388682</v>
      </c>
      <c r="K12" s="3">
        <f>(2*J12/3.1415926)*180</f>
        <v>17.724567132604193</v>
      </c>
    </row>
    <row r="13" spans="1:11" s="3" customFormat="1" ht="14.25">
      <c r="A13" s="3">
        <v>1</v>
      </c>
      <c r="B13" s="3">
        <v>1</v>
      </c>
      <c r="C13" s="3">
        <v>0</v>
      </c>
      <c r="D13" s="7">
        <f aca="true" t="shared" si="0" ref="D13:D25">A13^2</f>
        <v>1</v>
      </c>
      <c r="E13" s="7">
        <f aca="true" t="shared" si="1" ref="E13:E25">B13^2</f>
        <v>1</v>
      </c>
      <c r="F13" s="7">
        <f aca="true" t="shared" si="2" ref="F13:F25">C13^2</f>
        <v>0</v>
      </c>
      <c r="G13" s="3">
        <f aca="true" t="shared" si="3" ref="G13:G25">(D13/$C$3/$C$3)+(E13/$C$4/$C$4)+(F13/$C$5/$C$5)</f>
        <v>0.06777777777777777</v>
      </c>
      <c r="H13" s="3">
        <f>(1/G13)^0.5</f>
        <v>3.8411063979868794</v>
      </c>
      <c r="I13" s="3">
        <f aca="true" t="shared" si="4" ref="I13:I24">$C$6*$C$7/2/H13</f>
        <v>0.2005411775116965</v>
      </c>
      <c r="J13" s="3">
        <f aca="true" t="shared" si="5" ref="J13:J24">ASIN(I13)</f>
        <v>0.20191028894360571</v>
      </c>
      <c r="K13" s="3">
        <f aca="true" t="shared" si="6" ref="K13:K24">(2*J13/3.1415926)*180</f>
        <v>23.13721518814949</v>
      </c>
    </row>
    <row r="14" spans="1:11" s="3" customFormat="1" ht="14.25">
      <c r="A14" s="3">
        <v>1</v>
      </c>
      <c r="B14" s="3">
        <v>1</v>
      </c>
      <c r="C14" s="3">
        <v>1</v>
      </c>
      <c r="D14" s="7">
        <f t="shared" si="0"/>
        <v>1</v>
      </c>
      <c r="E14" s="7">
        <f t="shared" si="1"/>
        <v>1</v>
      </c>
      <c r="F14" s="7">
        <f t="shared" si="2"/>
        <v>1</v>
      </c>
      <c r="G14" s="3">
        <f t="shared" si="3"/>
        <v>0.08340277777777777</v>
      </c>
      <c r="H14" s="3">
        <f aca="true" t="shared" si="7" ref="H14:H24">(1/G14)^0.5</f>
        <v>3.462659140948568</v>
      </c>
      <c r="I14" s="3">
        <f t="shared" si="4"/>
        <v>0.22245908957385346</v>
      </c>
      <c r="J14" s="3">
        <f t="shared" si="5"/>
        <v>0.224336040889599</v>
      </c>
      <c r="K14" s="3">
        <f t="shared" si="6"/>
        <v>25.707017109811005</v>
      </c>
    </row>
    <row r="15" spans="1:11" s="3" customFormat="1" ht="14.25">
      <c r="A15" s="3">
        <v>2</v>
      </c>
      <c r="B15" s="3">
        <v>0</v>
      </c>
      <c r="C15" s="3">
        <v>0</v>
      </c>
      <c r="D15" s="7">
        <f t="shared" si="0"/>
        <v>4</v>
      </c>
      <c r="E15" s="7">
        <f t="shared" si="1"/>
        <v>0</v>
      </c>
      <c r="F15" s="7">
        <f t="shared" si="2"/>
        <v>0</v>
      </c>
      <c r="G15" s="3">
        <f t="shared" si="3"/>
        <v>0.16</v>
      </c>
      <c r="H15" s="3">
        <f t="shared" si="7"/>
        <v>2.5</v>
      </c>
      <c r="I15" s="3">
        <f t="shared" si="4"/>
        <v>0.30812</v>
      </c>
      <c r="J15" s="3">
        <f t="shared" si="5"/>
        <v>0.313216253989333</v>
      </c>
      <c r="K15" s="3">
        <f t="shared" si="6"/>
        <v>35.89193946922331</v>
      </c>
    </row>
    <row r="16" spans="1:11" s="3" customFormat="1" ht="14.25">
      <c r="A16" s="3">
        <v>2</v>
      </c>
      <c r="B16" s="3">
        <v>1</v>
      </c>
      <c r="C16" s="3">
        <v>0</v>
      </c>
      <c r="D16" s="7">
        <f t="shared" si="0"/>
        <v>4</v>
      </c>
      <c r="E16" s="7">
        <f t="shared" si="1"/>
        <v>1</v>
      </c>
      <c r="F16" s="7">
        <f t="shared" si="2"/>
        <v>0</v>
      </c>
      <c r="G16" s="3">
        <f t="shared" si="3"/>
        <v>0.18777777777777777</v>
      </c>
      <c r="H16" s="3">
        <f t="shared" si="7"/>
        <v>2.307692307692308</v>
      </c>
      <c r="I16" s="3">
        <f t="shared" si="4"/>
        <v>0.33379666666666663</v>
      </c>
      <c r="J16" s="3">
        <f t="shared" si="5"/>
        <v>0.340328391388037</v>
      </c>
      <c r="K16" s="3">
        <f t="shared" si="6"/>
        <v>38.99876161526905</v>
      </c>
    </row>
    <row r="17" spans="1:11" s="3" customFormat="1" ht="14.25">
      <c r="A17" s="3">
        <v>2</v>
      </c>
      <c r="B17" s="3">
        <v>1</v>
      </c>
      <c r="C17" s="3">
        <v>1</v>
      </c>
      <c r="D17" s="7">
        <f t="shared" si="0"/>
        <v>4</v>
      </c>
      <c r="E17" s="7">
        <f t="shared" si="1"/>
        <v>1</v>
      </c>
      <c r="F17" s="7">
        <f t="shared" si="2"/>
        <v>1</v>
      </c>
      <c r="G17" s="3">
        <f t="shared" si="3"/>
        <v>0.20340277777777777</v>
      </c>
      <c r="H17" s="3">
        <f t="shared" si="7"/>
        <v>2.217285210417449</v>
      </c>
      <c r="I17" s="3">
        <f t="shared" si="4"/>
        <v>0.3474068182031374</v>
      </c>
      <c r="J17" s="3">
        <f t="shared" si="5"/>
        <v>0.3548042541866282</v>
      </c>
      <c r="K17" s="3">
        <f t="shared" si="6"/>
        <v>40.65757332990476</v>
      </c>
    </row>
    <row r="18" spans="1:11" s="3" customFormat="1" ht="14.25">
      <c r="A18" s="3">
        <v>2</v>
      </c>
      <c r="B18" s="3">
        <v>2</v>
      </c>
      <c r="C18" s="3">
        <v>0</v>
      </c>
      <c r="D18" s="7">
        <f t="shared" si="0"/>
        <v>4</v>
      </c>
      <c r="E18" s="7">
        <f t="shared" si="1"/>
        <v>4</v>
      </c>
      <c r="F18" s="7">
        <f t="shared" si="2"/>
        <v>0</v>
      </c>
      <c r="G18" s="3">
        <f t="shared" si="3"/>
        <v>0.2711111111111111</v>
      </c>
      <c r="H18" s="3">
        <f t="shared" si="7"/>
        <v>1.9205531989934397</v>
      </c>
      <c r="I18" s="3">
        <f t="shared" si="4"/>
        <v>0.401082355023393</v>
      </c>
      <c r="J18" s="3">
        <f t="shared" si="5"/>
        <v>0.4126980969817643</v>
      </c>
      <c r="K18" s="3">
        <f t="shared" si="6"/>
        <v>47.291719146981414</v>
      </c>
    </row>
    <row r="19" spans="1:11" s="3" customFormat="1" ht="14.25">
      <c r="A19" s="3">
        <v>3</v>
      </c>
      <c r="B19" s="3">
        <v>0</v>
      </c>
      <c r="C19" s="3">
        <v>0</v>
      </c>
      <c r="D19" s="7">
        <f t="shared" si="0"/>
        <v>9</v>
      </c>
      <c r="E19" s="7">
        <f t="shared" si="1"/>
        <v>0</v>
      </c>
      <c r="F19" s="7">
        <f t="shared" si="2"/>
        <v>0</v>
      </c>
      <c r="G19" s="3">
        <f t="shared" si="3"/>
        <v>0.36</v>
      </c>
      <c r="H19" s="3">
        <f t="shared" si="7"/>
        <v>1.6666666666666667</v>
      </c>
      <c r="I19" s="3">
        <f t="shared" si="4"/>
        <v>0.46218</v>
      </c>
      <c r="J19" s="3">
        <f t="shared" si="5"/>
        <v>0.48045194354753556</v>
      </c>
      <c r="K19" s="3">
        <f t="shared" si="6"/>
        <v>55.055738187412594</v>
      </c>
    </row>
    <row r="20" spans="1:11" s="3" customFormat="1" ht="14.25">
      <c r="A20" s="3">
        <v>2</v>
      </c>
      <c r="B20" s="3">
        <v>2</v>
      </c>
      <c r="C20" s="3">
        <v>1</v>
      </c>
      <c r="D20" s="7">
        <f t="shared" si="0"/>
        <v>4</v>
      </c>
      <c r="E20" s="7">
        <f t="shared" si="1"/>
        <v>4</v>
      </c>
      <c r="F20" s="7">
        <f t="shared" si="2"/>
        <v>1</v>
      </c>
      <c r="G20" s="3">
        <f t="shared" si="3"/>
        <v>0.2867361111111111</v>
      </c>
      <c r="H20" s="3">
        <f t="shared" si="7"/>
        <v>1.8674922346040992</v>
      </c>
      <c r="I20" s="3">
        <f t="shared" si="4"/>
        <v>0.4124782881163093</v>
      </c>
      <c r="J20" s="3">
        <f t="shared" si="5"/>
        <v>0.4251728933474953</v>
      </c>
      <c r="K20" s="3">
        <f t="shared" si="6"/>
        <v>48.72122553544922</v>
      </c>
    </row>
    <row r="21" spans="1:11" s="3" customFormat="1" ht="14.25">
      <c r="A21" s="3">
        <v>3</v>
      </c>
      <c r="B21" s="3">
        <v>1</v>
      </c>
      <c r="C21" s="3">
        <v>0</v>
      </c>
      <c r="D21" s="7">
        <f t="shared" si="0"/>
        <v>9</v>
      </c>
      <c r="E21" s="7">
        <f t="shared" si="1"/>
        <v>1</v>
      </c>
      <c r="F21" s="7">
        <f t="shared" si="2"/>
        <v>0</v>
      </c>
      <c r="G21" s="3">
        <f t="shared" si="3"/>
        <v>0.3877777777777778</v>
      </c>
      <c r="H21" s="3">
        <f t="shared" si="7"/>
        <v>1.6058631827165677</v>
      </c>
      <c r="I21" s="3">
        <f t="shared" si="4"/>
        <v>0.4796797188518374</v>
      </c>
      <c r="J21" s="3">
        <f t="shared" si="5"/>
        <v>0.5002896597708252</v>
      </c>
      <c r="K21" s="3">
        <f t="shared" si="6"/>
        <v>57.32897305573518</v>
      </c>
    </row>
    <row r="22" spans="1:11" s="3" customFormat="1" ht="14.25">
      <c r="A22" s="3">
        <v>3</v>
      </c>
      <c r="B22" s="3">
        <v>1</v>
      </c>
      <c r="C22" s="3">
        <v>1</v>
      </c>
      <c r="D22" s="7">
        <f t="shared" si="0"/>
        <v>9</v>
      </c>
      <c r="E22" s="7">
        <f t="shared" si="1"/>
        <v>1</v>
      </c>
      <c r="F22" s="7">
        <f t="shared" si="2"/>
        <v>1</v>
      </c>
      <c r="G22" s="3">
        <f t="shared" si="3"/>
        <v>0.4034027777777778</v>
      </c>
      <c r="H22" s="3">
        <f t="shared" si="7"/>
        <v>1.5744561070579772</v>
      </c>
      <c r="I22" s="3">
        <f t="shared" si="4"/>
        <v>0.48924831663893104</v>
      </c>
      <c r="J22" s="3">
        <f t="shared" si="5"/>
        <v>0.5112276650230196</v>
      </c>
      <c r="K22" s="3">
        <f t="shared" si="6"/>
        <v>58.58237615160129</v>
      </c>
    </row>
    <row r="23" spans="1:11" s="3" customFormat="1" ht="14.25">
      <c r="A23" s="3">
        <v>2</v>
      </c>
      <c r="B23" s="3">
        <v>2</v>
      </c>
      <c r="C23" s="3">
        <v>2</v>
      </c>
      <c r="D23" s="7">
        <f t="shared" si="0"/>
        <v>4</v>
      </c>
      <c r="E23" s="7">
        <f t="shared" si="1"/>
        <v>4</v>
      </c>
      <c r="F23" s="7">
        <f t="shared" si="2"/>
        <v>4</v>
      </c>
      <c r="G23" s="3">
        <f t="shared" si="3"/>
        <v>0.3336111111111111</v>
      </c>
      <c r="H23" s="3">
        <f t="shared" si="7"/>
        <v>1.731329570474284</v>
      </c>
      <c r="I23" s="3">
        <f t="shared" si="4"/>
        <v>0.4449181791477069</v>
      </c>
      <c r="J23" s="3">
        <f t="shared" si="5"/>
        <v>0.4610828971248374</v>
      </c>
      <c r="K23" s="3">
        <f t="shared" si="6"/>
        <v>52.83620892312436</v>
      </c>
    </row>
    <row r="24" spans="1:11" s="3" customFormat="1" ht="14.25">
      <c r="A24" s="3">
        <v>3</v>
      </c>
      <c r="B24" s="3">
        <v>2</v>
      </c>
      <c r="C24" s="3">
        <v>0</v>
      </c>
      <c r="D24" s="7">
        <f t="shared" si="0"/>
        <v>9</v>
      </c>
      <c r="E24" s="7">
        <f t="shared" si="1"/>
        <v>4</v>
      </c>
      <c r="F24" s="7">
        <f t="shared" si="2"/>
        <v>0</v>
      </c>
      <c r="G24" s="3">
        <f t="shared" si="3"/>
        <v>0.4711111111111111</v>
      </c>
      <c r="H24" s="3">
        <f t="shared" si="7"/>
        <v>1.4569287935358963</v>
      </c>
      <c r="I24" s="3">
        <f t="shared" si="4"/>
        <v>0.5287149265068191</v>
      </c>
      <c r="J24" s="3">
        <f t="shared" si="5"/>
        <v>0.5570858606737306</v>
      </c>
      <c r="K24" s="3">
        <f t="shared" si="6"/>
        <v>63.83733837498312</v>
      </c>
    </row>
    <row r="25" spans="1:11" ht="14.25">
      <c r="A25">
        <v>3</v>
      </c>
      <c r="B25">
        <v>2</v>
      </c>
      <c r="C25">
        <v>1</v>
      </c>
      <c r="D25" s="7">
        <f>A25^2</f>
        <v>9</v>
      </c>
      <c r="E25" s="7">
        <f>B25^2</f>
        <v>4</v>
      </c>
      <c r="F25" s="7">
        <f>C25^2</f>
        <v>1</v>
      </c>
      <c r="G25" s="3">
        <f>(D25/$C$3/$C$3)+(E25/$C$4/$C$4)+(F25/$C$5/$C$5)</f>
        <v>0.4867361111111111</v>
      </c>
      <c r="H25" s="3">
        <f>(1/G25)^0.5</f>
        <v>1.433353185854833</v>
      </c>
      <c r="I25" s="3">
        <f>$C$6*$C$7/2/H25</f>
        <v>0.537411161186071</v>
      </c>
      <c r="J25" s="3">
        <f>ASIN(I25)</f>
        <v>0.567364279451348</v>
      </c>
      <c r="K25" s="3">
        <f>(2*J25/3.1415926)*180</f>
        <v>65.01515842712556</v>
      </c>
    </row>
  </sheetData>
  <hyperlinks>
    <hyperlink ref="D6" r:id="rId1" display="See page3882"/>
    <hyperlink ref="H3" r:id="rId2" display="page3552"/>
    <hyperlink ref="H4" r:id="rId3" display="page3882"/>
  </hyperlinks>
  <printOptions/>
  <pageMargins left="0.75" right="0.75" top="1" bottom="1" header="0.5" footer="0.5"/>
  <pageSetup horizontalDpi="1200" verticalDpi="12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2015-01-01T06:55:36Z</dcterms:created>
  <dcterms:modified xsi:type="dcterms:W3CDTF">2015-01-02T04:39:41Z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